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ThisWorkbook" autoCompressPictures="0"/>
  <bookViews>
    <workbookView xWindow="3000" yWindow="0" windowWidth="25040" windowHeight="13320" tabRatio="601"/>
  </bookViews>
  <sheets>
    <sheet name="Final Grade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 l="1"/>
  <c r="K6" i="1"/>
  <c r="L6" i="1"/>
  <c r="M6" i="1"/>
  <c r="J7" i="1"/>
  <c r="K7" i="1"/>
  <c r="L7" i="1"/>
  <c r="M7" i="1"/>
  <c r="J8" i="1"/>
  <c r="K8" i="1"/>
  <c r="L8" i="1"/>
  <c r="M8" i="1"/>
  <c r="J9" i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J5" i="1"/>
  <c r="K5" i="1"/>
  <c r="L5" i="1"/>
  <c r="M5" i="1"/>
  <c r="N14" i="1"/>
  <c r="O1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5" i="1"/>
  <c r="O15" i="1"/>
  <c r="B29" i="1"/>
  <c r="B30" i="1"/>
  <c r="B32" i="1"/>
  <c r="B31" i="1"/>
  <c r="B33" i="1"/>
  <c r="B34" i="1"/>
  <c r="B36" i="1"/>
  <c r="C29" i="1"/>
  <c r="C32" i="1"/>
  <c r="C30" i="1"/>
  <c r="C31" i="1"/>
  <c r="C33" i="1"/>
</calcChain>
</file>

<file path=xl/sharedStrings.xml><?xml version="1.0" encoding="utf-8"?>
<sst xmlns="http://schemas.openxmlformats.org/spreadsheetml/2006/main" count="63" uniqueCount="53">
  <si>
    <t>Last</t>
  </si>
  <si>
    <t>First</t>
  </si>
  <si>
    <t>Student Information</t>
  </si>
  <si>
    <t>D</t>
  </si>
  <si>
    <t>A</t>
  </si>
  <si>
    <t>F</t>
  </si>
  <si>
    <t>B</t>
  </si>
  <si>
    <t>Total</t>
  </si>
  <si>
    <t>Grade</t>
  </si>
  <si>
    <t>Letter</t>
  </si>
  <si>
    <t>Percentage</t>
  </si>
  <si>
    <t>Current</t>
  </si>
  <si>
    <t>Grade Scale</t>
  </si>
  <si>
    <t>Score</t>
  </si>
  <si>
    <t>C</t>
  </si>
  <si>
    <t>Grade Breakdown</t>
  </si>
  <si>
    <t>Number</t>
  </si>
  <si>
    <t>Average:</t>
  </si>
  <si>
    <t>Assignment 1</t>
  </si>
  <si>
    <t>Assignment 2</t>
  </si>
  <si>
    <t>Assignment 3</t>
  </si>
  <si>
    <t>Assignment 4</t>
  </si>
  <si>
    <t>Bonus</t>
  </si>
  <si>
    <t>Percent</t>
  </si>
  <si>
    <t>Final</t>
    <phoneticPr fontId="1" type="noConversion"/>
  </si>
  <si>
    <t>Bimanthi</t>
    <phoneticPr fontId="1" type="noConversion"/>
  </si>
  <si>
    <t>Sai</t>
    <phoneticPr fontId="1" type="noConversion"/>
  </si>
  <si>
    <t>Hardy</t>
    <phoneticPr fontId="1" type="noConversion"/>
  </si>
  <si>
    <t>William</t>
    <phoneticPr fontId="1" type="noConversion"/>
  </si>
  <si>
    <t>Jagannathan</t>
    <phoneticPr fontId="1" type="noConversion"/>
  </si>
  <si>
    <t>Arvind</t>
    <phoneticPr fontId="1" type="noConversion"/>
  </si>
  <si>
    <t>Rahul</t>
    <phoneticPr fontId="1" type="noConversion"/>
  </si>
  <si>
    <t>Akhila</t>
    <phoneticPr fontId="1" type="noConversion"/>
  </si>
  <si>
    <t>Mandadi</t>
    <phoneticPr fontId="1" type="noConversion"/>
  </si>
  <si>
    <t>Bhavna</t>
    <phoneticPr fontId="1" type="noConversion"/>
  </si>
  <si>
    <t>Nellutla</t>
    <phoneticPr fontId="1" type="noConversion"/>
  </si>
  <si>
    <t>Sai Ram</t>
    <phoneticPr fontId="1" type="noConversion"/>
  </si>
  <si>
    <t>Ravuri</t>
    <phoneticPr fontId="1" type="noConversion"/>
  </si>
  <si>
    <t>Bhargav Sai</t>
    <phoneticPr fontId="1" type="noConversion"/>
  </si>
  <si>
    <t>Sabniveesu</t>
    <phoneticPr fontId="1" type="noConversion"/>
  </si>
  <si>
    <t>Venkata</t>
    <phoneticPr fontId="1" type="noConversion"/>
  </si>
  <si>
    <t>Sharlemin</t>
    <phoneticPr fontId="1" type="noConversion"/>
  </si>
  <si>
    <t>Sajid</t>
    <phoneticPr fontId="1" type="noConversion"/>
  </si>
  <si>
    <t>Yancey</t>
    <phoneticPr fontId="1" type="noConversion"/>
  </si>
  <si>
    <t>Jeffrey</t>
    <phoneticPr fontId="1" type="noConversion"/>
  </si>
  <si>
    <t>Kondai</t>
    <phoneticPr fontId="1" type="noConversion"/>
  </si>
  <si>
    <t>CS 520</t>
  </si>
  <si>
    <t>Kacherla</t>
  </si>
  <si>
    <t>Points</t>
  </si>
  <si>
    <t>for D</t>
  </si>
  <si>
    <t>for C</t>
  </si>
  <si>
    <t>for B</t>
  </si>
  <si>
    <t>for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</si>
</sst>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/>
    <xf numFmtId="2" fontId="0" fillId="0" borderId="0" xfId="0" applyNumberFormat="1"/>
    <xf numFmtId="0" fontId="0" fillId="2" borderId="17" xfId="0" applyFill="1" applyBorder="1"/>
    <xf numFmtId="0" fontId="0" fillId="3" borderId="1" xfId="0" applyFill="1" applyBorder="1"/>
    <xf numFmtId="0" fontId="0" fillId="3" borderId="2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/>
    <xf numFmtId="0" fontId="2" fillId="0" borderId="13" xfId="0" applyFont="1" applyBorder="1" applyAlignment="1">
      <alignment horizontal="center"/>
    </xf>
    <xf numFmtId="0" fontId="2" fillId="0" borderId="0" xfId="0" applyFont="1" applyBorder="1"/>
    <xf numFmtId="0" fontId="2" fillId="0" borderId="14" xfId="0" applyFont="1" applyBorder="1"/>
    <xf numFmtId="0" fontId="0" fillId="2" borderId="20" xfId="0" applyFill="1" applyBorder="1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3" borderId="18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Fill="1" applyBorder="1"/>
    <xf numFmtId="0" fontId="2" fillId="0" borderId="8" xfId="0" applyFont="1" applyFill="1" applyBorder="1"/>
    <xf numFmtId="0" fontId="0" fillId="0" borderId="0" xfId="0"/>
    <xf numFmtId="0" fontId="0" fillId="5" borderId="1" xfId="0" applyFill="1" applyBorder="1"/>
    <xf numFmtId="0" fontId="0" fillId="5" borderId="20" xfId="0" applyFill="1" applyBorder="1"/>
    <xf numFmtId="0" fontId="0" fillId="6" borderId="1" xfId="0" applyFill="1" applyBorder="1"/>
    <xf numFmtId="0" fontId="0" fillId="6" borderId="20" xfId="0" applyFill="1" applyBorder="1"/>
    <xf numFmtId="0" fontId="2" fillId="0" borderId="22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4" borderId="31" xfId="0" applyFill="1" applyBorder="1" applyAlignment="1">
      <alignment horizontal="right"/>
    </xf>
    <xf numFmtId="0" fontId="0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7" borderId="1" xfId="0" applyFill="1" applyBorder="1"/>
    <xf numFmtId="0" fontId="0" fillId="7" borderId="20" xfId="0" applyFill="1" applyBorder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O36"/>
  <sheetViews>
    <sheetView tabSelected="1" zoomScale="125" zoomScaleNormal="85" zoomScalePageLayoutView="85" workbookViewId="0">
      <pane xSplit="3" topLeftCell="D1" activePane="topRight" state="frozenSplit"/>
      <selection pane="topRight" activeCell="I12" sqref="I12"/>
    </sheetView>
  </sheetViews>
  <sheetFormatPr baseColWidth="10" defaultColWidth="8.83203125" defaultRowHeight="12" x14ac:dyDescent="0"/>
  <cols>
    <col min="1" max="1" width="19.5" bestFit="1" customWidth="1"/>
    <col min="2" max="2" width="11.33203125" bestFit="1" customWidth="1"/>
    <col min="3" max="3" width="10.5" bestFit="1" customWidth="1"/>
    <col min="4" max="4" width="12.5" style="11" bestFit="1" customWidth="1"/>
    <col min="5" max="5" width="12.5" bestFit="1" customWidth="1"/>
    <col min="6" max="6" width="12.5" style="41" bestFit="1" customWidth="1"/>
    <col min="7" max="7" width="12.5" style="54" bestFit="1" customWidth="1"/>
    <col min="8" max="8" width="11.5" style="54" bestFit="1" customWidth="1"/>
    <col min="9" max="9" width="6.5" style="43" bestFit="1" customWidth="1"/>
    <col min="10" max="13" width="6.33203125" style="54" bestFit="1" customWidth="1"/>
    <col min="14" max="14" width="7.5" bestFit="1" customWidth="1"/>
    <col min="15" max="15" width="7.1640625" bestFit="1" customWidth="1"/>
  </cols>
  <sheetData>
    <row r="1" spans="1:15">
      <c r="A1" s="72" t="s">
        <v>46</v>
      </c>
      <c r="B1" s="73"/>
      <c r="C1" s="73"/>
      <c r="D1" s="28"/>
      <c r="E1" s="28"/>
      <c r="F1" s="40"/>
      <c r="G1" s="49"/>
      <c r="H1" s="49"/>
      <c r="I1" s="42"/>
      <c r="J1" s="49"/>
      <c r="K1" s="49"/>
      <c r="L1" s="49"/>
      <c r="M1" s="49"/>
      <c r="N1" s="28"/>
      <c r="O1" s="28"/>
    </row>
    <row r="2" spans="1:15" ht="13" thickBot="1">
      <c r="A2" s="74"/>
      <c r="B2" s="74"/>
      <c r="C2" s="74"/>
      <c r="N2" s="34"/>
    </row>
    <row r="3" spans="1:15">
      <c r="A3" s="75" t="s">
        <v>2</v>
      </c>
      <c r="B3" s="76"/>
      <c r="C3" s="76"/>
      <c r="D3" s="19" t="s">
        <v>18</v>
      </c>
      <c r="E3" s="23" t="s">
        <v>19</v>
      </c>
      <c r="F3" s="23" t="s">
        <v>20</v>
      </c>
      <c r="G3" s="23" t="s">
        <v>21</v>
      </c>
      <c r="H3" s="23" t="s">
        <v>24</v>
      </c>
      <c r="I3" s="67" t="s">
        <v>22</v>
      </c>
      <c r="J3" s="66" t="s">
        <v>48</v>
      </c>
      <c r="K3" s="66" t="s">
        <v>48</v>
      </c>
      <c r="L3" s="66" t="s">
        <v>48</v>
      </c>
      <c r="M3" s="66" t="s">
        <v>48</v>
      </c>
      <c r="N3" s="2" t="s">
        <v>11</v>
      </c>
      <c r="O3" s="3" t="s">
        <v>11</v>
      </c>
    </row>
    <row r="4" spans="1:15" ht="13" thickBot="1">
      <c r="A4" s="37" t="s">
        <v>0</v>
      </c>
      <c r="B4" s="5" t="s">
        <v>1</v>
      </c>
      <c r="C4" s="5"/>
      <c r="D4" s="20">
        <v>20</v>
      </c>
      <c r="E4" s="24">
        <v>20</v>
      </c>
      <c r="F4" s="24">
        <v>20</v>
      </c>
      <c r="G4" s="24">
        <v>20</v>
      </c>
      <c r="H4" s="24">
        <v>20</v>
      </c>
      <c r="I4" s="68">
        <v>5</v>
      </c>
      <c r="J4" s="69" t="s">
        <v>49</v>
      </c>
      <c r="K4" s="69" t="s">
        <v>50</v>
      </c>
      <c r="L4" s="69" t="s">
        <v>51</v>
      </c>
      <c r="M4" s="69" t="s">
        <v>52</v>
      </c>
      <c r="N4" s="24" t="s">
        <v>23</v>
      </c>
      <c r="O4" s="4" t="s">
        <v>9</v>
      </c>
    </row>
    <row r="5" spans="1:15" s="35" customFormat="1">
      <c r="A5" s="32" t="s">
        <v>25</v>
      </c>
      <c r="B5" s="31" t="s">
        <v>26</v>
      </c>
      <c r="C5" s="31"/>
      <c r="D5" s="26">
        <v>19</v>
      </c>
      <c r="E5" s="6">
        <v>20</v>
      </c>
      <c r="F5" s="27">
        <v>16</v>
      </c>
      <c r="G5" s="27">
        <v>19</v>
      </c>
      <c r="H5" s="55">
        <v>7</v>
      </c>
      <c r="I5" s="57">
        <v>2</v>
      </c>
      <c r="J5" s="70">
        <f>IF(SUM($D5:$I5)&gt;=$A$22,0,$A$22-SUM($D5:$I5))</f>
        <v>0</v>
      </c>
      <c r="K5" s="70">
        <f>IF(SUM($D5:$I5)&gt;=$A$23,0,$A$23-SUM($D5:$I5))</f>
        <v>0</v>
      </c>
      <c r="L5" s="70">
        <f>IF(SUM($D5:$I5)&gt;=$A$24,0,$A$24-SUM($D5:$I5))</f>
        <v>0</v>
      </c>
      <c r="M5" s="70">
        <f>IF(SUM($D5:$I5)&gt;=$A$25,0,$A$25-SUM($D5:$I5))</f>
        <v>0</v>
      </c>
      <c r="N5" s="9">
        <f t="shared" ref="N5:N15" si="0">IF(COUNT(D5:H5)&lt;&gt;0,SUM(D5:I5)/(COUNT(D5)*20+COUNT(E5)*20+COUNT(F5)*20+COUNT(G5)*20+COUNT(H5)*20)*100,0)</f>
        <v>83</v>
      </c>
      <c r="O5" s="44" t="str">
        <f t="shared" ref="O5:O15" si="1">VLOOKUP(N5,$A$21:$B$25,2)</f>
        <v>A</v>
      </c>
    </row>
    <row r="6" spans="1:15" s="29" customFormat="1">
      <c r="A6" s="32" t="s">
        <v>27</v>
      </c>
      <c r="B6" s="52" t="s">
        <v>28</v>
      </c>
      <c r="C6" s="52"/>
      <c r="D6" s="26">
        <v>17</v>
      </c>
      <c r="E6" s="6">
        <v>9</v>
      </c>
      <c r="F6" s="27">
        <v>15</v>
      </c>
      <c r="G6" s="27">
        <v>17</v>
      </c>
      <c r="H6" s="55">
        <v>9</v>
      </c>
      <c r="I6" s="57">
        <v>2</v>
      </c>
      <c r="J6" s="70">
        <f t="shared" ref="J6:J15" si="2">IF(SUM($D6:$I6)&gt;=$A$22,0,$A$22-SUM($D6:$I6))</f>
        <v>0</v>
      </c>
      <c r="K6" s="70">
        <f t="shared" ref="K6:K15" si="3">IF(SUM($D6:$I6)&gt;=$A$23,0,$A$23-SUM($D6:$I6))</f>
        <v>0</v>
      </c>
      <c r="L6" s="70">
        <f t="shared" ref="L6:L15" si="4">IF(SUM($D6:$I6)&gt;=$A$24,0,$A$24-SUM($D6:$I6))</f>
        <v>0</v>
      </c>
      <c r="M6" s="70">
        <f t="shared" ref="M6:M15" si="5">IF(SUM($D6:$I6)&gt;=$A$25,0,$A$25-SUM($D6:$I6))</f>
        <v>11</v>
      </c>
      <c r="N6" s="9">
        <f t="shared" si="0"/>
        <v>69</v>
      </c>
      <c r="O6" s="44" t="str">
        <f t="shared" si="1"/>
        <v>B</v>
      </c>
    </row>
    <row r="7" spans="1:15" s="54" customFormat="1">
      <c r="A7" s="32" t="s">
        <v>29</v>
      </c>
      <c r="B7" s="52" t="s">
        <v>30</v>
      </c>
      <c r="C7" s="52"/>
      <c r="D7" s="26">
        <v>13</v>
      </c>
      <c r="E7" s="6">
        <v>12</v>
      </c>
      <c r="F7" s="27">
        <v>11</v>
      </c>
      <c r="G7" s="27">
        <v>14</v>
      </c>
      <c r="H7" s="55">
        <v>4</v>
      </c>
      <c r="I7" s="57">
        <v>4</v>
      </c>
      <c r="J7" s="70">
        <f t="shared" si="2"/>
        <v>0</v>
      </c>
      <c r="K7" s="70">
        <f t="shared" si="3"/>
        <v>0</v>
      </c>
      <c r="L7" s="70">
        <f t="shared" si="4"/>
        <v>7</v>
      </c>
      <c r="M7" s="70">
        <f t="shared" si="5"/>
        <v>22</v>
      </c>
      <c r="N7" s="9">
        <f t="shared" si="0"/>
        <v>57.999999999999993</v>
      </c>
      <c r="O7" s="44" t="str">
        <f t="shared" si="1"/>
        <v>C</v>
      </c>
    </row>
    <row r="8" spans="1:15" s="54" customFormat="1">
      <c r="A8" s="65" t="s">
        <v>47</v>
      </c>
      <c r="B8" s="52" t="s">
        <v>31</v>
      </c>
      <c r="C8" s="52"/>
      <c r="D8" s="26">
        <v>17</v>
      </c>
      <c r="E8" s="6">
        <v>18</v>
      </c>
      <c r="F8" s="27">
        <v>17</v>
      </c>
      <c r="G8" s="27">
        <v>20</v>
      </c>
      <c r="H8" s="55">
        <v>7</v>
      </c>
      <c r="I8" s="57"/>
      <c r="J8" s="70">
        <f t="shared" si="2"/>
        <v>0</v>
      </c>
      <c r="K8" s="70">
        <f t="shared" si="3"/>
        <v>0</v>
      </c>
      <c r="L8" s="70">
        <f t="shared" si="4"/>
        <v>0</v>
      </c>
      <c r="M8" s="70">
        <f t="shared" si="5"/>
        <v>1</v>
      </c>
      <c r="N8" s="9">
        <f t="shared" si="0"/>
        <v>79</v>
      </c>
      <c r="O8" s="44" t="str">
        <f t="shared" si="1"/>
        <v>B</v>
      </c>
    </row>
    <row r="9" spans="1:15" s="54" customFormat="1">
      <c r="A9" s="32" t="s">
        <v>45</v>
      </c>
      <c r="B9" s="52" t="s">
        <v>32</v>
      </c>
      <c r="C9" s="52"/>
      <c r="D9" s="26">
        <v>20</v>
      </c>
      <c r="E9" s="6">
        <v>20</v>
      </c>
      <c r="F9" s="27">
        <v>16</v>
      </c>
      <c r="G9" s="27">
        <v>19</v>
      </c>
      <c r="H9" s="55">
        <v>8</v>
      </c>
      <c r="I9" s="57">
        <v>4</v>
      </c>
      <c r="J9" s="70">
        <f t="shared" si="2"/>
        <v>0</v>
      </c>
      <c r="K9" s="70">
        <f t="shared" si="3"/>
        <v>0</v>
      </c>
      <c r="L9" s="70">
        <f t="shared" si="4"/>
        <v>0</v>
      </c>
      <c r="M9" s="70">
        <f t="shared" si="5"/>
        <v>0</v>
      </c>
      <c r="N9" s="9">
        <f t="shared" si="0"/>
        <v>87</v>
      </c>
      <c r="O9" s="44" t="str">
        <f t="shared" si="1"/>
        <v>A</v>
      </c>
    </row>
    <row r="10" spans="1:15" s="54" customFormat="1">
      <c r="A10" s="32" t="s">
        <v>33</v>
      </c>
      <c r="B10" s="52" t="s">
        <v>34</v>
      </c>
      <c r="C10" s="52"/>
      <c r="D10" s="26">
        <v>20</v>
      </c>
      <c r="E10" s="6">
        <v>20</v>
      </c>
      <c r="F10" s="27">
        <v>17</v>
      </c>
      <c r="G10" s="27">
        <v>17</v>
      </c>
      <c r="H10" s="55">
        <v>5</v>
      </c>
      <c r="I10" s="57">
        <v>2</v>
      </c>
      <c r="J10" s="70">
        <f t="shared" si="2"/>
        <v>0</v>
      </c>
      <c r="K10" s="70">
        <f t="shared" si="3"/>
        <v>0</v>
      </c>
      <c r="L10" s="70">
        <f t="shared" si="4"/>
        <v>0</v>
      </c>
      <c r="M10" s="70">
        <f t="shared" si="5"/>
        <v>0</v>
      </c>
      <c r="N10" s="9">
        <f t="shared" si="0"/>
        <v>81</v>
      </c>
      <c r="O10" s="44" t="str">
        <f t="shared" si="1"/>
        <v>A</v>
      </c>
    </row>
    <row r="11" spans="1:15" s="54" customFormat="1">
      <c r="A11" s="32" t="s">
        <v>35</v>
      </c>
      <c r="B11" s="52" t="s">
        <v>36</v>
      </c>
      <c r="C11" s="52"/>
      <c r="D11" s="26">
        <v>17</v>
      </c>
      <c r="E11" s="6">
        <v>15</v>
      </c>
      <c r="F11" s="27">
        <v>17</v>
      </c>
      <c r="G11" s="27">
        <v>20</v>
      </c>
      <c r="H11" s="55">
        <v>8</v>
      </c>
      <c r="I11" s="57"/>
      <c r="J11" s="70">
        <f t="shared" si="2"/>
        <v>0</v>
      </c>
      <c r="K11" s="70">
        <f t="shared" si="3"/>
        <v>0</v>
      </c>
      <c r="L11" s="70">
        <f t="shared" si="4"/>
        <v>0</v>
      </c>
      <c r="M11" s="70">
        <f t="shared" si="5"/>
        <v>3</v>
      </c>
      <c r="N11" s="9">
        <f t="shared" si="0"/>
        <v>77</v>
      </c>
      <c r="O11" s="44" t="str">
        <f t="shared" si="1"/>
        <v>B</v>
      </c>
    </row>
    <row r="12" spans="1:15" s="54" customFormat="1">
      <c r="A12" s="32" t="s">
        <v>37</v>
      </c>
      <c r="B12" s="52" t="s">
        <v>38</v>
      </c>
      <c r="C12" s="52"/>
      <c r="D12" s="26">
        <v>17</v>
      </c>
      <c r="E12" s="6">
        <v>15</v>
      </c>
      <c r="F12" s="27">
        <v>18</v>
      </c>
      <c r="G12" s="27">
        <v>19</v>
      </c>
      <c r="H12" s="55">
        <v>5</v>
      </c>
      <c r="I12" s="57">
        <v>2</v>
      </c>
      <c r="J12" s="70">
        <f t="shared" si="2"/>
        <v>0</v>
      </c>
      <c r="K12" s="70">
        <f t="shared" si="3"/>
        <v>0</v>
      </c>
      <c r="L12" s="70">
        <f t="shared" si="4"/>
        <v>0</v>
      </c>
      <c r="M12" s="70">
        <f t="shared" si="5"/>
        <v>4</v>
      </c>
      <c r="N12" s="9">
        <f t="shared" si="0"/>
        <v>76</v>
      </c>
      <c r="O12" s="44" t="str">
        <f t="shared" si="1"/>
        <v>B</v>
      </c>
    </row>
    <row r="13" spans="1:15" s="54" customFormat="1">
      <c r="A13" s="32" t="s">
        <v>39</v>
      </c>
      <c r="B13" s="52" t="s">
        <v>40</v>
      </c>
      <c r="C13" s="52"/>
      <c r="D13" s="26">
        <v>19</v>
      </c>
      <c r="E13" s="6">
        <v>19</v>
      </c>
      <c r="F13" s="27">
        <v>16</v>
      </c>
      <c r="G13" s="27">
        <v>20</v>
      </c>
      <c r="H13" s="55">
        <v>5</v>
      </c>
      <c r="I13" s="57">
        <v>1</v>
      </c>
      <c r="J13" s="70">
        <f t="shared" si="2"/>
        <v>0</v>
      </c>
      <c r="K13" s="70">
        <f t="shared" si="3"/>
        <v>0</v>
      </c>
      <c r="L13" s="70">
        <f t="shared" si="4"/>
        <v>0</v>
      </c>
      <c r="M13" s="70">
        <f t="shared" si="5"/>
        <v>0</v>
      </c>
      <c r="N13" s="9">
        <f t="shared" si="0"/>
        <v>80</v>
      </c>
      <c r="O13" s="44" t="str">
        <f t="shared" si="1"/>
        <v>A</v>
      </c>
    </row>
    <row r="14" spans="1:15" s="54" customFormat="1">
      <c r="A14" s="32" t="s">
        <v>41</v>
      </c>
      <c r="B14" s="52" t="s">
        <v>42</v>
      </c>
      <c r="C14" s="52"/>
      <c r="D14" s="26">
        <v>16</v>
      </c>
      <c r="E14" s="6">
        <v>11</v>
      </c>
      <c r="F14" s="27">
        <v>17</v>
      </c>
      <c r="G14" s="27">
        <v>11</v>
      </c>
      <c r="H14" s="55">
        <v>9</v>
      </c>
      <c r="I14" s="57">
        <v>1</v>
      </c>
      <c r="J14" s="70">
        <f t="shared" si="2"/>
        <v>0</v>
      </c>
      <c r="K14" s="70">
        <f t="shared" si="3"/>
        <v>0</v>
      </c>
      <c r="L14" s="70">
        <f t="shared" si="4"/>
        <v>0</v>
      </c>
      <c r="M14" s="70">
        <f t="shared" si="5"/>
        <v>15</v>
      </c>
      <c r="N14" s="9">
        <f t="shared" si="0"/>
        <v>65</v>
      </c>
      <c r="O14" s="44" t="str">
        <f t="shared" si="1"/>
        <v>B</v>
      </c>
    </row>
    <row r="15" spans="1:15" ht="13" thickBot="1">
      <c r="A15" s="38" t="s">
        <v>43</v>
      </c>
      <c r="B15" s="53" t="s">
        <v>44</v>
      </c>
      <c r="C15" s="53"/>
      <c r="D15" s="64">
        <v>19</v>
      </c>
      <c r="E15" s="8">
        <v>15</v>
      </c>
      <c r="F15" s="33">
        <v>14</v>
      </c>
      <c r="G15" s="33">
        <v>15</v>
      </c>
      <c r="H15" s="56">
        <v>6</v>
      </c>
      <c r="I15" s="58">
        <v>1</v>
      </c>
      <c r="J15" s="71">
        <f t="shared" si="2"/>
        <v>0</v>
      </c>
      <c r="K15" s="71">
        <f t="shared" si="3"/>
        <v>0</v>
      </c>
      <c r="L15" s="71">
        <f t="shared" si="4"/>
        <v>0</v>
      </c>
      <c r="M15" s="71">
        <f t="shared" si="5"/>
        <v>10</v>
      </c>
      <c r="N15" s="10">
        <f t="shared" si="0"/>
        <v>70</v>
      </c>
      <c r="O15" s="45" t="str">
        <f t="shared" si="1"/>
        <v>B</v>
      </c>
    </row>
    <row r="16" spans="1:15" s="54" customFormat="1">
      <c r="A16" s="31"/>
      <c r="B16" s="52"/>
      <c r="C16" s="52"/>
      <c r="D16" s="62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2"/>
    </row>
    <row r="17" spans="1:15" s="54" customFormat="1">
      <c r="A17" s="31"/>
      <c r="B17" s="52"/>
      <c r="C17" s="52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12"/>
    </row>
    <row r="18" spans="1:15" ht="13" thickBot="1">
      <c r="D18" s="13"/>
    </row>
    <row r="19" spans="1:15" ht="13" thickBot="1">
      <c r="A19" s="77" t="s">
        <v>12</v>
      </c>
      <c r="B19" s="78"/>
      <c r="D19" s="39"/>
      <c r="E19" s="1"/>
      <c r="F19" s="1"/>
      <c r="G19" s="1"/>
      <c r="H19" s="1"/>
      <c r="I19" s="1"/>
      <c r="J19" s="1"/>
      <c r="K19" s="1"/>
      <c r="L19" s="1"/>
      <c r="M19" s="1"/>
    </row>
    <row r="20" spans="1:15">
      <c r="A20" s="14" t="s">
        <v>13</v>
      </c>
      <c r="B20" s="15" t="s">
        <v>8</v>
      </c>
      <c r="D20" s="13"/>
    </row>
    <row r="21" spans="1:15">
      <c r="A21" s="16">
        <v>0</v>
      </c>
      <c r="B21" s="17" t="s">
        <v>5</v>
      </c>
      <c r="D21" s="13"/>
    </row>
    <row r="22" spans="1:15">
      <c r="A22" s="16">
        <v>45</v>
      </c>
      <c r="B22" s="17" t="s">
        <v>3</v>
      </c>
      <c r="D22" s="12"/>
    </row>
    <row r="23" spans="1:15">
      <c r="A23" s="16">
        <v>50</v>
      </c>
      <c r="B23" s="17" t="s">
        <v>14</v>
      </c>
      <c r="D23" s="12"/>
    </row>
    <row r="24" spans="1:15" s="29" customFormat="1">
      <c r="A24" s="16">
        <v>65</v>
      </c>
      <c r="B24" s="17" t="s">
        <v>6</v>
      </c>
      <c r="C24"/>
      <c r="D24" s="12"/>
      <c r="E24"/>
      <c r="F24" s="41"/>
      <c r="G24" s="54"/>
      <c r="H24" s="54"/>
      <c r="I24" s="43"/>
      <c r="J24" s="54"/>
      <c r="K24" s="54"/>
      <c r="L24" s="54"/>
      <c r="M24" s="54"/>
      <c r="N24"/>
      <c r="O24"/>
    </row>
    <row r="25" spans="1:15" ht="13" thickBot="1">
      <c r="A25" s="18">
        <v>80</v>
      </c>
      <c r="B25" s="30" t="s">
        <v>4</v>
      </c>
      <c r="C25" s="29"/>
      <c r="D25" s="12"/>
      <c r="E25" s="29"/>
      <c r="N25" s="29"/>
      <c r="O25" s="29"/>
    </row>
    <row r="26" spans="1:15" ht="13" thickBot="1"/>
    <row r="27" spans="1:15">
      <c r="A27" s="59" t="s">
        <v>15</v>
      </c>
      <c r="B27" s="60"/>
      <c r="C27" s="61"/>
    </row>
    <row r="28" spans="1:15">
      <c r="A28" s="21" t="s">
        <v>8</v>
      </c>
      <c r="B28" s="50" t="s">
        <v>16</v>
      </c>
      <c r="C28" s="51" t="s">
        <v>10</v>
      </c>
    </row>
    <row r="29" spans="1:15">
      <c r="A29" s="21" t="s">
        <v>4</v>
      </c>
      <c r="B29" s="25">
        <f>COUNTIF(O5:O15, "A")+COUNTIF(O5:O15, "A+")</f>
        <v>4</v>
      </c>
      <c r="C29" s="46">
        <f>B29/$B$34</f>
        <v>0.36363636363636365</v>
      </c>
    </row>
    <row r="30" spans="1:15">
      <c r="A30" s="21" t="s">
        <v>6</v>
      </c>
      <c r="B30" s="25">
        <f>COUNTIF(O5:O15, "B")</f>
        <v>6</v>
      </c>
      <c r="C30" s="46">
        <f>B30/$B$34</f>
        <v>0.54545454545454541</v>
      </c>
    </row>
    <row r="31" spans="1:15">
      <c r="A31" s="21" t="s">
        <v>14</v>
      </c>
      <c r="B31" s="25">
        <f>COUNTIF(O5:O15, "C")</f>
        <v>1</v>
      </c>
      <c r="C31" s="46">
        <f>B31/$B$34</f>
        <v>9.0909090909090912E-2</v>
      </c>
    </row>
    <row r="32" spans="1:15">
      <c r="A32" s="21" t="s">
        <v>3</v>
      </c>
      <c r="B32" s="25">
        <f>COUNTIF(O5:O15, "D")</f>
        <v>0</v>
      </c>
      <c r="C32" s="46">
        <f>B32/$B$34</f>
        <v>0</v>
      </c>
    </row>
    <row r="33" spans="1:3">
      <c r="A33" s="21" t="s">
        <v>5</v>
      </c>
      <c r="B33" s="25">
        <f>COUNTIF(O5:O15, "F")</f>
        <v>0</v>
      </c>
      <c r="C33" s="46">
        <f>B33/$B$34</f>
        <v>0</v>
      </c>
    </row>
    <row r="34" spans="1:3" ht="13" thickBot="1">
      <c r="A34" s="22" t="s">
        <v>7</v>
      </c>
      <c r="B34" s="47">
        <f>SUM(B29:B33)</f>
        <v>11</v>
      </c>
      <c r="C34" s="48"/>
    </row>
    <row r="36" spans="1:3">
      <c r="A36" s="36" t="s">
        <v>17</v>
      </c>
      <c r="B36" s="7">
        <f>SUM(N5:N15)/B34</f>
        <v>75</v>
      </c>
    </row>
  </sheetData>
  <sortState ref="A7:Y30">
    <sortCondition ref="A7:A30"/>
  </sortState>
  <mergeCells count="4">
    <mergeCell ref="A1:C1"/>
    <mergeCell ref="A2:C2"/>
    <mergeCell ref="A3:C3"/>
    <mergeCell ref="A19:B19"/>
  </mergeCells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Grades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Microsoft Office User</cp:lastModifiedBy>
  <cp:lastPrinted>2008-01-13T22:09:33Z</cp:lastPrinted>
  <dcterms:created xsi:type="dcterms:W3CDTF">2007-08-19T18:42:32Z</dcterms:created>
  <dcterms:modified xsi:type="dcterms:W3CDTF">2013-12-23T15:02:41Z</dcterms:modified>
</cp:coreProperties>
</file>